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Arkusz1" sheetId="1" r:id="rId1"/>
    <sheet name="Arkusz2" sheetId="2" r:id="rId2"/>
    <sheet name="Arkusz3" sheetId="3" r:id="rId3"/>
  </sheets>
  <definedNames>
    <definedName name="Okres_realizacji_programu">'Arkusz1'!$E$7</definedName>
  </definedNames>
  <calcPr fullCalcOnLoad="1"/>
</workbook>
</file>

<file path=xl/sharedStrings.xml><?xml version="1.0" encoding="utf-8"?>
<sst xmlns="http://schemas.openxmlformats.org/spreadsheetml/2006/main" count="84" uniqueCount="54">
  <si>
    <t>Lp.</t>
  </si>
  <si>
    <t>Program, jego cel i zadania (zadania inwestycyjne)</t>
  </si>
  <si>
    <t>Dział</t>
  </si>
  <si>
    <t>Okres realizacji programu</t>
  </si>
  <si>
    <t>Łączne nakłady finansowe</t>
  </si>
  <si>
    <t>w tym:</t>
  </si>
  <si>
    <t>Kolejne lata</t>
  </si>
  <si>
    <t>dochody własne</t>
  </si>
  <si>
    <t>dotacje</t>
  </si>
  <si>
    <t>kredyty i pożyczki</t>
  </si>
  <si>
    <t>środki z innych źródeł</t>
  </si>
  <si>
    <t>Urząd Gminy</t>
  </si>
  <si>
    <t xml:space="preserve">Pozyskiwanie nowych ujęć wody </t>
  </si>
  <si>
    <t>Razem dział 010</t>
  </si>
  <si>
    <t>Razem dział 600</t>
  </si>
  <si>
    <t>Razem dział 630</t>
  </si>
  <si>
    <t>Razem dział 801</t>
  </si>
  <si>
    <t>Razem dział 851</t>
  </si>
  <si>
    <t>Ogółem</t>
  </si>
  <si>
    <t>Jednostk.organiz. realiz.program lub koordynująca jego wykon.</t>
  </si>
  <si>
    <t>2004-2005</t>
  </si>
  <si>
    <t>2004-2006</t>
  </si>
  <si>
    <t>Wysokość wydatków w roku budżetowym</t>
  </si>
  <si>
    <t>Wysokość wydatków w roku 2006</t>
  </si>
  <si>
    <t>010</t>
  </si>
  <si>
    <t>Rady Gminy Nowa Słupia</t>
  </si>
  <si>
    <t>Poniesione nakłady</t>
  </si>
  <si>
    <t>Budowa kanlizacji w Nowej Słupi</t>
  </si>
  <si>
    <t>Budowa sieci wodno - kanlizacyjnej Gminy Nowa Słupia w miejscowości Serwis</t>
  </si>
  <si>
    <t>Budowa sieci wodno - kanlizacyjnej w miejscowości Bartoszowiny</t>
  </si>
  <si>
    <t>Rozpoczęcie prac związanych z wodociągowaniem i skanalizowaniem Gminy Nowa Słupia</t>
  </si>
  <si>
    <t>2004-2007</t>
  </si>
  <si>
    <t>2005-2007</t>
  </si>
  <si>
    <t>Wysokość wydatków w roku 2007</t>
  </si>
  <si>
    <t>Budowa kompleksu rekreacyjno-sportowego we wsi Baszowice ("Odnowa wsi")</t>
  </si>
  <si>
    <t>2005-2006</t>
  </si>
  <si>
    <t>Budowa drogi gminnej Kunin-Jeleniów-Stara Słupia Dymarka</t>
  </si>
  <si>
    <t xml:space="preserve">Razem dział 926 </t>
  </si>
  <si>
    <t xml:space="preserve">WYDATKI NA WIELOLETNIE PROGRAMY INWESTYCYJNE W 2005 ROKU                         </t>
  </si>
  <si>
    <t>WFOŚiGW</t>
  </si>
  <si>
    <t>2004-2008</t>
  </si>
  <si>
    <t>Przebudowa drogi gminnej Nr 1547016 Mirocice przez wieś</t>
  </si>
  <si>
    <t>Przebudowa drogi gminnej Nr 1547010 Hucisko</t>
  </si>
  <si>
    <t>Przebudowa drogi gminnej Nr 1547032 Sosnówka-Cegielnia</t>
  </si>
  <si>
    <t>Przebudowa drogi gminnej Nr 1547002 Dębniak</t>
  </si>
  <si>
    <t xml:space="preserve">Przebudowa drogi gminnej Nr 1547028 Stara Słupia </t>
  </si>
  <si>
    <t>Rozbudowa istniejącego budynku Szkoły Podstawowej w Nowej Słupi</t>
  </si>
  <si>
    <t>Rozbudowa sieci wodociągowej Gminy Nowa Słupia w m. Baszowice i Hucisko</t>
  </si>
  <si>
    <t xml:space="preserve">Modernizacja Ośrodka Zdrowia w Nowej Słupi </t>
  </si>
  <si>
    <t>z dnia 30 grudnia 2005 r.</t>
  </si>
  <si>
    <r>
      <t xml:space="preserve">2 089 774,00         </t>
    </r>
    <r>
      <rPr>
        <sz val="9"/>
        <rFont val="Arial"/>
        <family val="0"/>
      </rPr>
      <t>§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6058</t>
    </r>
  </si>
  <si>
    <t>Renowacja zabytków i budowa infrastruktury turystycznej wokół Św.Krzyża</t>
  </si>
  <si>
    <r>
      <t xml:space="preserve">       do uch</t>
    </r>
    <r>
      <rPr>
        <sz val="9"/>
        <rFont val="Arial"/>
        <family val="2"/>
      </rPr>
      <t>wały Nr ….../…../05</t>
    </r>
    <r>
      <rPr>
        <sz val="9"/>
        <rFont val="Arial"/>
        <family val="2"/>
      </rPr>
      <t xml:space="preserve">   </t>
    </r>
  </si>
  <si>
    <t xml:space="preserve">Załacznik nr 4a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</si>
</sst>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sz val="8.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 quotePrefix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quotePrefix="1">
      <alignment horizontal="center" vertical="top" wrapText="1"/>
    </xf>
    <xf numFmtId="0" fontId="4" fillId="0" borderId="1" xfId="0" applyFont="1" applyFill="1" applyBorder="1" applyAlignment="1" quotePrefix="1">
      <alignment horizontal="lef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9" xfId="0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 quotePrefix="1">
      <alignment horizontal="center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 quotePrefix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 quotePrefix="1">
      <alignment horizontal="right" vertical="top" wrapText="1"/>
    </xf>
    <xf numFmtId="0" fontId="4" fillId="0" borderId="10" xfId="0" applyFont="1" applyFill="1" applyBorder="1" applyAlignment="1" quotePrefix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1" fillId="0" borderId="1" xfId="0" applyNumberFormat="1" applyFont="1" applyFill="1" applyBorder="1" applyAlignment="1" quotePrefix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3" fillId="0" borderId="2" xfId="0" applyFont="1" applyFill="1" applyBorder="1" applyAlignment="1" quotePrefix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quotePrefix="1">
      <alignment horizontal="center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 quotePrefix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75" zoomScaleNormal="75" workbookViewId="0" topLeftCell="E1">
      <selection activeCell="P3" sqref="P3"/>
    </sheetView>
  </sheetViews>
  <sheetFormatPr defaultColWidth="9.140625" defaultRowHeight="12.75"/>
  <cols>
    <col min="1" max="1" width="3.421875" style="1" customWidth="1"/>
    <col min="2" max="2" width="15.00390625" style="7" customWidth="1"/>
    <col min="3" max="3" width="12.140625" style="1" customWidth="1"/>
    <col min="4" max="4" width="6.7109375" style="1" customWidth="1"/>
    <col min="5" max="5" width="8.7109375" style="1" customWidth="1"/>
    <col min="6" max="6" width="15.421875" style="1" customWidth="1"/>
    <col min="7" max="7" width="12.8515625" style="1" customWidth="1"/>
    <col min="8" max="8" width="13.28125" style="1" customWidth="1"/>
    <col min="9" max="9" width="11.57421875" style="1" customWidth="1"/>
    <col min="10" max="10" width="12.00390625" style="1" customWidth="1"/>
    <col min="11" max="11" width="13.00390625" style="1" customWidth="1"/>
    <col min="12" max="12" width="13.8515625" style="1" customWidth="1"/>
    <col min="13" max="13" width="13.7109375" style="1" customWidth="1"/>
    <col min="14" max="14" width="12.7109375" style="1" customWidth="1"/>
    <col min="15" max="15" width="12.00390625" style="1" customWidth="1"/>
    <col min="16" max="16384" width="8.8515625" style="1" customWidth="1"/>
  </cols>
  <sheetData>
    <row r="1" spans="2:15" s="8" customFormat="1" ht="11.25">
      <c r="B1" s="9"/>
      <c r="M1" s="91" t="s">
        <v>53</v>
      </c>
      <c r="N1" s="92"/>
      <c r="O1" s="92"/>
    </row>
    <row r="2" spans="2:15" s="8" customFormat="1" ht="11.25">
      <c r="B2" s="9"/>
      <c r="M2" s="91" t="s">
        <v>52</v>
      </c>
      <c r="N2" s="92"/>
      <c r="O2" s="92"/>
    </row>
    <row r="3" spans="2:15" s="8" customFormat="1" ht="11.25">
      <c r="B3" s="9"/>
      <c r="M3" s="92" t="s">
        <v>25</v>
      </c>
      <c r="N3" s="92"/>
      <c r="O3" s="92"/>
    </row>
    <row r="4" spans="2:15" s="8" customFormat="1" ht="11.25">
      <c r="B4" s="9"/>
      <c r="M4" s="91" t="s">
        <v>49</v>
      </c>
      <c r="N4" s="92"/>
      <c r="O4" s="92"/>
    </row>
    <row r="5" spans="2:15" s="8" customFormat="1" ht="11.25">
      <c r="B5" s="9"/>
      <c r="M5" s="19"/>
      <c r="N5" s="19"/>
      <c r="O5" s="19"/>
    </row>
    <row r="6" spans="1:15" s="12" customFormat="1" ht="21.75" customHeight="1" thickBot="1">
      <c r="A6" s="89" t="s">
        <v>38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s="8" customFormat="1" ht="17.25" customHeight="1" thickBot="1">
      <c r="A7" s="68" t="s">
        <v>0</v>
      </c>
      <c r="B7" s="70" t="s">
        <v>1</v>
      </c>
      <c r="C7" s="68" t="s">
        <v>19</v>
      </c>
      <c r="D7" s="68" t="s">
        <v>2</v>
      </c>
      <c r="E7" s="68" t="s">
        <v>3</v>
      </c>
      <c r="F7" s="68" t="s">
        <v>4</v>
      </c>
      <c r="G7" s="83" t="s">
        <v>26</v>
      </c>
      <c r="H7" s="83" t="s">
        <v>22</v>
      </c>
      <c r="I7" s="78" t="s">
        <v>5</v>
      </c>
      <c r="J7" s="79"/>
      <c r="K7" s="79"/>
      <c r="L7" s="80"/>
      <c r="M7" s="81" t="s">
        <v>23</v>
      </c>
      <c r="N7" s="81" t="s">
        <v>33</v>
      </c>
      <c r="O7" s="68" t="s">
        <v>6</v>
      </c>
    </row>
    <row r="8" spans="1:15" s="8" customFormat="1" ht="64.5" customHeight="1" thickBot="1">
      <c r="A8" s="69"/>
      <c r="B8" s="71"/>
      <c r="C8" s="69"/>
      <c r="D8" s="69"/>
      <c r="E8" s="69"/>
      <c r="F8" s="69"/>
      <c r="G8" s="86"/>
      <c r="H8" s="84"/>
      <c r="I8" s="17" t="s">
        <v>7</v>
      </c>
      <c r="J8" s="18" t="s">
        <v>8</v>
      </c>
      <c r="K8" s="18" t="s">
        <v>9</v>
      </c>
      <c r="L8" s="18" t="s">
        <v>10</v>
      </c>
      <c r="M8" s="69"/>
      <c r="N8" s="69"/>
      <c r="O8" s="69"/>
    </row>
    <row r="9" spans="1:15" s="8" customFormat="1" ht="11.25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25">
        <v>6</v>
      </c>
      <c r="G9" s="25">
        <v>7</v>
      </c>
      <c r="H9" s="2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6">
        <v>15</v>
      </c>
    </row>
    <row r="10" spans="1:15" s="8" customFormat="1" ht="25.5" customHeight="1">
      <c r="A10" s="10">
        <v>1</v>
      </c>
      <c r="B10" s="4" t="s">
        <v>27</v>
      </c>
      <c r="C10" s="2" t="s">
        <v>11</v>
      </c>
      <c r="D10" s="20" t="s">
        <v>24</v>
      </c>
      <c r="E10" s="26" t="s">
        <v>21</v>
      </c>
      <c r="F10" s="23">
        <f>G10+H10+M10</f>
        <v>1000000</v>
      </c>
      <c r="G10" s="23">
        <v>39927</v>
      </c>
      <c r="H10" s="23">
        <f>I10+J10+K10+L10</f>
        <v>456306</v>
      </c>
      <c r="I10" s="6">
        <v>0</v>
      </c>
      <c r="J10" s="6">
        <v>0</v>
      </c>
      <c r="K10" s="6">
        <v>456306</v>
      </c>
      <c r="L10" s="6">
        <v>0</v>
      </c>
      <c r="M10" s="6">
        <v>503767</v>
      </c>
      <c r="N10" s="6">
        <v>0</v>
      </c>
      <c r="O10" s="11">
        <v>0</v>
      </c>
    </row>
    <row r="11" spans="1:15" s="8" customFormat="1" ht="25.5" customHeight="1">
      <c r="A11" s="10">
        <v>2</v>
      </c>
      <c r="B11" s="4" t="s">
        <v>12</v>
      </c>
      <c r="C11" s="2" t="s">
        <v>11</v>
      </c>
      <c r="D11" s="20" t="s">
        <v>24</v>
      </c>
      <c r="E11" s="5" t="s">
        <v>21</v>
      </c>
      <c r="F11" s="23">
        <f>G11+H11+M11+N11</f>
        <v>400000</v>
      </c>
      <c r="G11" s="23">
        <v>2196</v>
      </c>
      <c r="H11" s="23">
        <f>I11+J11+K11+L11</f>
        <v>5500</v>
      </c>
      <c r="I11" s="6">
        <v>0</v>
      </c>
      <c r="J11" s="6">
        <v>0</v>
      </c>
      <c r="K11" s="6">
        <v>5500</v>
      </c>
      <c r="L11" s="6">
        <v>0</v>
      </c>
      <c r="M11" s="6">
        <v>392304</v>
      </c>
      <c r="N11" s="6">
        <v>0</v>
      </c>
      <c r="O11" s="11">
        <v>0</v>
      </c>
    </row>
    <row r="12" spans="1:15" s="8" customFormat="1" ht="57" customHeight="1">
      <c r="A12" s="10">
        <v>3</v>
      </c>
      <c r="B12" s="27" t="s">
        <v>47</v>
      </c>
      <c r="C12" s="2" t="s">
        <v>11</v>
      </c>
      <c r="D12" s="20" t="s">
        <v>24</v>
      </c>
      <c r="E12" s="26" t="s">
        <v>20</v>
      </c>
      <c r="F12" s="23">
        <f>G12+H12+M12+N12</f>
        <v>781764</v>
      </c>
      <c r="G12" s="23">
        <v>241403</v>
      </c>
      <c r="H12" s="23">
        <f>I12+J12+K12+L12</f>
        <v>540361</v>
      </c>
      <c r="I12" s="6">
        <v>0</v>
      </c>
      <c r="J12" s="6">
        <v>50902</v>
      </c>
      <c r="K12" s="6">
        <v>107687</v>
      </c>
      <c r="L12" s="6">
        <v>381772</v>
      </c>
      <c r="M12" s="6">
        <v>0</v>
      </c>
      <c r="N12" s="6">
        <v>0</v>
      </c>
      <c r="O12" s="11">
        <v>0</v>
      </c>
    </row>
    <row r="13" spans="1:15" s="8" customFormat="1" ht="15" customHeight="1">
      <c r="A13" s="75">
        <v>4</v>
      </c>
      <c r="B13" s="72" t="s">
        <v>28</v>
      </c>
      <c r="C13" s="41" t="s">
        <v>11</v>
      </c>
      <c r="D13" s="43" t="s">
        <v>24</v>
      </c>
      <c r="E13" s="44" t="s">
        <v>21</v>
      </c>
      <c r="F13" s="31">
        <f>G13+H13+M13</f>
        <v>1573338</v>
      </c>
      <c r="G13" s="31">
        <v>30000</v>
      </c>
      <c r="H13" s="31">
        <f>I13+J13+K13+L13+K15</f>
        <v>801830</v>
      </c>
      <c r="I13" s="45">
        <v>6083</v>
      </c>
      <c r="J13" s="45">
        <v>68318</v>
      </c>
      <c r="K13" s="45">
        <v>70000</v>
      </c>
      <c r="L13" s="45">
        <v>616535</v>
      </c>
      <c r="M13" s="45">
        <v>741508</v>
      </c>
      <c r="N13" s="45">
        <v>0</v>
      </c>
      <c r="O13" s="56">
        <v>0</v>
      </c>
    </row>
    <row r="14" spans="1:15" s="8" customFormat="1" ht="28.5" customHeight="1">
      <c r="A14" s="76"/>
      <c r="B14" s="73"/>
      <c r="C14" s="51"/>
      <c r="D14" s="52"/>
      <c r="E14" s="53"/>
      <c r="F14" s="54"/>
      <c r="G14" s="54"/>
      <c r="H14" s="54"/>
      <c r="I14" s="55"/>
      <c r="J14" s="55"/>
      <c r="K14" s="55" t="s">
        <v>39</v>
      </c>
      <c r="L14" s="55"/>
      <c r="M14" s="55"/>
      <c r="N14" s="55"/>
      <c r="O14" s="57"/>
    </row>
    <row r="15" spans="1:15" s="8" customFormat="1" ht="18" customHeight="1">
      <c r="A15" s="77"/>
      <c r="B15" s="74"/>
      <c r="C15" s="46"/>
      <c r="D15" s="47"/>
      <c r="E15" s="48"/>
      <c r="F15" s="49"/>
      <c r="G15" s="49"/>
      <c r="H15" s="49"/>
      <c r="I15" s="50"/>
      <c r="J15" s="50"/>
      <c r="K15" s="50">
        <v>40894</v>
      </c>
      <c r="L15" s="50"/>
      <c r="M15" s="50"/>
      <c r="N15" s="50"/>
      <c r="O15" s="58"/>
    </row>
    <row r="16" spans="1:15" s="8" customFormat="1" ht="45" customHeight="1">
      <c r="A16" s="28">
        <v>5</v>
      </c>
      <c r="B16" s="4" t="s">
        <v>29</v>
      </c>
      <c r="C16" s="2" t="s">
        <v>11</v>
      </c>
      <c r="D16" s="21" t="s">
        <v>24</v>
      </c>
      <c r="E16" s="5" t="s">
        <v>21</v>
      </c>
      <c r="F16" s="23">
        <f>G16+H16+M16</f>
        <v>2755112</v>
      </c>
      <c r="G16" s="23">
        <v>1500</v>
      </c>
      <c r="H16" s="23">
        <f>I16+J16+K16+L16</f>
        <v>1500</v>
      </c>
      <c r="I16" s="6">
        <v>0</v>
      </c>
      <c r="J16" s="6">
        <v>0</v>
      </c>
      <c r="K16" s="6">
        <v>1500</v>
      </c>
      <c r="L16" s="6">
        <v>0</v>
      </c>
      <c r="M16" s="6">
        <v>2752112</v>
      </c>
      <c r="N16" s="6">
        <v>0</v>
      </c>
      <c r="O16" s="11" t="e">
        <f>#REF!+#REF!+#REF!+#REF!</f>
        <v>#REF!</v>
      </c>
    </row>
    <row r="17" spans="1:15" s="8" customFormat="1" ht="58.5" customHeight="1">
      <c r="A17" s="28">
        <v>6</v>
      </c>
      <c r="B17" s="27" t="s">
        <v>30</v>
      </c>
      <c r="C17" s="2" t="s">
        <v>11</v>
      </c>
      <c r="D17" s="20" t="s">
        <v>24</v>
      </c>
      <c r="E17" s="26" t="s">
        <v>31</v>
      </c>
      <c r="F17" s="23">
        <f>G17+H17+M17+N17</f>
        <v>10000000</v>
      </c>
      <c r="G17" s="23">
        <v>26840</v>
      </c>
      <c r="H17" s="23">
        <f aca="true" t="shared" si="0" ref="H17:H25">I17+J17+K17+L17</f>
        <v>2356</v>
      </c>
      <c r="I17" s="6">
        <v>0</v>
      </c>
      <c r="J17" s="6">
        <v>0</v>
      </c>
      <c r="K17" s="23">
        <v>2356</v>
      </c>
      <c r="L17" s="6">
        <v>0</v>
      </c>
      <c r="M17" s="6">
        <v>3090000</v>
      </c>
      <c r="N17" s="6">
        <v>6880804</v>
      </c>
      <c r="O17" s="11">
        <v>0</v>
      </c>
    </row>
    <row r="18" spans="1:15" s="8" customFormat="1" ht="16.5" customHeight="1">
      <c r="A18" s="87" t="s">
        <v>13</v>
      </c>
      <c r="B18" s="88"/>
      <c r="C18" s="88"/>
      <c r="D18" s="88"/>
      <c r="E18" s="88"/>
      <c r="F18" s="3">
        <f aca="true" t="shared" si="1" ref="F18:M18">SUM(F10:F17)</f>
        <v>16510214</v>
      </c>
      <c r="G18" s="3">
        <f t="shared" si="1"/>
        <v>341866</v>
      </c>
      <c r="H18" s="33">
        <f t="shared" si="0"/>
        <v>1807853</v>
      </c>
      <c r="I18" s="33">
        <f t="shared" si="1"/>
        <v>6083</v>
      </c>
      <c r="J18" s="33">
        <f t="shared" si="1"/>
        <v>119220</v>
      </c>
      <c r="K18" s="33">
        <f t="shared" si="1"/>
        <v>684243</v>
      </c>
      <c r="L18" s="33">
        <f t="shared" si="1"/>
        <v>998307</v>
      </c>
      <c r="M18" s="33">
        <f t="shared" si="1"/>
        <v>7479691</v>
      </c>
      <c r="N18" s="33">
        <f>SUM(N10:N17)</f>
        <v>6880804</v>
      </c>
      <c r="O18" s="34">
        <v>0</v>
      </c>
    </row>
    <row r="19" spans="1:15" s="8" customFormat="1" ht="36" customHeight="1">
      <c r="A19" s="10">
        <v>7</v>
      </c>
      <c r="B19" s="27" t="s">
        <v>41</v>
      </c>
      <c r="C19" s="2" t="s">
        <v>11</v>
      </c>
      <c r="D19" s="5">
        <v>600</v>
      </c>
      <c r="E19" s="26" t="s">
        <v>40</v>
      </c>
      <c r="F19" s="23">
        <f>O19+N19+M19+H19+G19</f>
        <v>843912</v>
      </c>
      <c r="G19" s="23">
        <v>34700</v>
      </c>
      <c r="H19" s="23">
        <f t="shared" si="0"/>
        <v>91358</v>
      </c>
      <c r="I19" s="23">
        <v>0</v>
      </c>
      <c r="J19" s="23">
        <v>0</v>
      </c>
      <c r="K19" s="23">
        <v>91358</v>
      </c>
      <c r="L19" s="23">
        <v>0</v>
      </c>
      <c r="M19" s="23">
        <v>200000</v>
      </c>
      <c r="N19" s="23">
        <v>200000</v>
      </c>
      <c r="O19" s="59">
        <v>317854</v>
      </c>
    </row>
    <row r="20" spans="1:15" s="8" customFormat="1" ht="36" customHeight="1">
      <c r="A20" s="10">
        <v>8</v>
      </c>
      <c r="B20" s="27" t="s">
        <v>42</v>
      </c>
      <c r="C20" s="2" t="s">
        <v>11</v>
      </c>
      <c r="D20" s="5">
        <v>600</v>
      </c>
      <c r="E20" s="5" t="s">
        <v>20</v>
      </c>
      <c r="F20" s="23">
        <f>O20+N20+M20+H20+G20</f>
        <v>193307</v>
      </c>
      <c r="G20" s="23">
        <v>70740</v>
      </c>
      <c r="H20" s="23">
        <f t="shared" si="0"/>
        <v>122567</v>
      </c>
      <c r="I20" s="23">
        <v>0</v>
      </c>
      <c r="J20" s="23">
        <v>0</v>
      </c>
      <c r="K20" s="23">
        <v>122567</v>
      </c>
      <c r="L20" s="23">
        <v>0</v>
      </c>
      <c r="M20" s="23">
        <v>0</v>
      </c>
      <c r="N20" s="23">
        <v>0</v>
      </c>
      <c r="O20" s="24">
        <v>0</v>
      </c>
    </row>
    <row r="21" spans="1:15" s="8" customFormat="1" ht="33" customHeight="1">
      <c r="A21" s="10">
        <v>9</v>
      </c>
      <c r="B21" s="27" t="s">
        <v>43</v>
      </c>
      <c r="C21" s="2" t="s">
        <v>11</v>
      </c>
      <c r="D21" s="5">
        <v>600</v>
      </c>
      <c r="E21" s="5" t="s">
        <v>31</v>
      </c>
      <c r="F21" s="23">
        <f>O21+N21+M21+H21+G21</f>
        <v>748147</v>
      </c>
      <c r="G21" s="23">
        <v>143449</v>
      </c>
      <c r="H21" s="23">
        <f t="shared" si="0"/>
        <v>105556</v>
      </c>
      <c r="I21" s="23">
        <v>0</v>
      </c>
      <c r="J21" s="23">
        <v>0</v>
      </c>
      <c r="K21" s="23">
        <v>105556</v>
      </c>
      <c r="L21" s="23">
        <v>0</v>
      </c>
      <c r="M21" s="23">
        <v>99142</v>
      </c>
      <c r="N21" s="23">
        <v>400000</v>
      </c>
      <c r="O21" s="24">
        <v>0</v>
      </c>
    </row>
    <row r="22" spans="1:15" s="8" customFormat="1" ht="33.75" customHeight="1">
      <c r="A22" s="10">
        <v>10</v>
      </c>
      <c r="B22" s="27" t="s">
        <v>44</v>
      </c>
      <c r="C22" s="2" t="s">
        <v>11</v>
      </c>
      <c r="D22" s="5">
        <v>600</v>
      </c>
      <c r="E22" s="5" t="s">
        <v>32</v>
      </c>
      <c r="F22" s="23">
        <f>O22+N22+M22+H22+G22</f>
        <v>415873</v>
      </c>
      <c r="G22" s="23">
        <v>0</v>
      </c>
      <c r="H22" s="23">
        <f t="shared" si="0"/>
        <v>116822</v>
      </c>
      <c r="I22" s="23">
        <v>0</v>
      </c>
      <c r="J22" s="23">
        <v>0</v>
      </c>
      <c r="K22" s="23">
        <v>116822</v>
      </c>
      <c r="L22" s="23">
        <v>0</v>
      </c>
      <c r="M22" s="23">
        <v>149051</v>
      </c>
      <c r="N22" s="23">
        <v>150000</v>
      </c>
      <c r="O22" s="24">
        <v>0</v>
      </c>
    </row>
    <row r="23" spans="1:15" s="8" customFormat="1" ht="42.75" customHeight="1">
      <c r="A23" s="10">
        <v>11</v>
      </c>
      <c r="B23" s="4" t="s">
        <v>36</v>
      </c>
      <c r="C23" s="2" t="s">
        <v>11</v>
      </c>
      <c r="D23" s="5">
        <v>600</v>
      </c>
      <c r="E23" s="5" t="s">
        <v>20</v>
      </c>
      <c r="F23" s="23">
        <f>G23+H23</f>
        <v>82191</v>
      </c>
      <c r="G23" s="23">
        <v>32192</v>
      </c>
      <c r="H23" s="23">
        <f t="shared" si="0"/>
        <v>49999</v>
      </c>
      <c r="I23" s="23">
        <v>0</v>
      </c>
      <c r="J23" s="23">
        <v>0</v>
      </c>
      <c r="K23" s="23">
        <v>49999</v>
      </c>
      <c r="L23" s="23">
        <v>0</v>
      </c>
      <c r="M23" s="23">
        <v>0</v>
      </c>
      <c r="N23" s="23">
        <v>0</v>
      </c>
      <c r="O23" s="24">
        <v>0</v>
      </c>
    </row>
    <row r="24" spans="1:15" s="8" customFormat="1" ht="34.5" customHeight="1">
      <c r="A24" s="10">
        <v>12</v>
      </c>
      <c r="B24" s="27" t="s">
        <v>45</v>
      </c>
      <c r="C24" s="2" t="s">
        <v>11</v>
      </c>
      <c r="D24" s="5">
        <v>600</v>
      </c>
      <c r="E24" s="5" t="s">
        <v>35</v>
      </c>
      <c r="F24" s="23">
        <f>O24+N24+M24+H24+G24</f>
        <v>298079</v>
      </c>
      <c r="G24" s="23">
        <v>0</v>
      </c>
      <c r="H24" s="23">
        <f t="shared" si="0"/>
        <v>98882</v>
      </c>
      <c r="I24" s="23">
        <v>0</v>
      </c>
      <c r="J24" s="23">
        <v>0</v>
      </c>
      <c r="K24" s="23">
        <v>98882</v>
      </c>
      <c r="L24" s="23">
        <v>0</v>
      </c>
      <c r="M24" s="23">
        <v>199197</v>
      </c>
      <c r="N24" s="23">
        <v>0</v>
      </c>
      <c r="O24" s="24">
        <v>0</v>
      </c>
    </row>
    <row r="25" spans="1:15" s="8" customFormat="1" ht="12">
      <c r="A25" s="85" t="s">
        <v>14</v>
      </c>
      <c r="B25" s="67"/>
      <c r="C25" s="67"/>
      <c r="D25" s="67"/>
      <c r="E25" s="67"/>
      <c r="F25" s="33">
        <f aca="true" t="shared" si="2" ref="F25:O25">SUM(F19:F24)</f>
        <v>2581509</v>
      </c>
      <c r="G25" s="33">
        <f t="shared" si="2"/>
        <v>281081</v>
      </c>
      <c r="H25" s="33">
        <f t="shared" si="0"/>
        <v>585184</v>
      </c>
      <c r="I25" s="33">
        <f t="shared" si="2"/>
        <v>0</v>
      </c>
      <c r="J25" s="33">
        <f t="shared" si="2"/>
        <v>0</v>
      </c>
      <c r="K25" s="33">
        <f t="shared" si="2"/>
        <v>585184</v>
      </c>
      <c r="L25" s="33">
        <f t="shared" si="2"/>
        <v>0</v>
      </c>
      <c r="M25" s="33">
        <f t="shared" si="2"/>
        <v>647390</v>
      </c>
      <c r="N25" s="33">
        <f t="shared" si="2"/>
        <v>750000</v>
      </c>
      <c r="O25" s="34">
        <f t="shared" si="2"/>
        <v>317854</v>
      </c>
    </row>
    <row r="26" spans="1:15" s="8" customFormat="1" ht="54" customHeight="1">
      <c r="A26" s="40">
        <v>13</v>
      </c>
      <c r="B26" s="60" t="s">
        <v>51</v>
      </c>
      <c r="C26" s="41" t="s">
        <v>11</v>
      </c>
      <c r="D26" s="42">
        <v>630</v>
      </c>
      <c r="E26" s="44" t="s">
        <v>21</v>
      </c>
      <c r="F26" s="31">
        <f>G26+H26+M26+N26+O26</f>
        <v>5270741</v>
      </c>
      <c r="G26" s="31">
        <v>20000</v>
      </c>
      <c r="H26" s="31">
        <v>2143704</v>
      </c>
      <c r="I26" s="31">
        <v>0</v>
      </c>
      <c r="J26" s="31">
        <v>0</v>
      </c>
      <c r="K26" s="31">
        <v>53930</v>
      </c>
      <c r="L26" s="64" t="s">
        <v>50</v>
      </c>
      <c r="M26" s="31">
        <v>3107037</v>
      </c>
      <c r="N26" s="31">
        <v>0</v>
      </c>
      <c r="O26" s="32">
        <v>0</v>
      </c>
    </row>
    <row r="27" spans="1:15" s="8" customFormat="1" ht="12">
      <c r="A27" s="85" t="s">
        <v>15</v>
      </c>
      <c r="B27" s="67"/>
      <c r="C27" s="67"/>
      <c r="D27" s="67"/>
      <c r="E27" s="67"/>
      <c r="F27" s="61">
        <f>G27+H27+M27+N27+O27</f>
        <v>5270741</v>
      </c>
      <c r="G27" s="33">
        <f>G26</f>
        <v>20000</v>
      </c>
      <c r="H27" s="33">
        <f>H26</f>
        <v>2143704</v>
      </c>
      <c r="I27" s="33">
        <f aca="true" t="shared" si="3" ref="I27:O27">I26</f>
        <v>0</v>
      </c>
      <c r="J27" s="33">
        <f t="shared" si="3"/>
        <v>0</v>
      </c>
      <c r="K27" s="33">
        <f t="shared" si="3"/>
        <v>53930</v>
      </c>
      <c r="L27" s="33">
        <v>2089774</v>
      </c>
      <c r="M27" s="33">
        <f t="shared" si="3"/>
        <v>3107037</v>
      </c>
      <c r="N27" s="33">
        <f t="shared" si="3"/>
        <v>0</v>
      </c>
      <c r="O27" s="34">
        <f t="shared" si="3"/>
        <v>0</v>
      </c>
    </row>
    <row r="28" spans="1:15" s="8" customFormat="1" ht="44.25" customHeight="1">
      <c r="A28" s="28">
        <v>14</v>
      </c>
      <c r="B28" s="27" t="s">
        <v>46</v>
      </c>
      <c r="C28" s="2" t="s">
        <v>11</v>
      </c>
      <c r="D28" s="5">
        <v>801</v>
      </c>
      <c r="E28" s="26" t="s">
        <v>31</v>
      </c>
      <c r="F28" s="23">
        <f>G28+H28+M28+N28</f>
        <v>1447640</v>
      </c>
      <c r="G28" s="23">
        <v>51240</v>
      </c>
      <c r="H28" s="23">
        <f>I28+J28+K28+L28</f>
        <v>153660</v>
      </c>
      <c r="I28" s="23">
        <v>0</v>
      </c>
      <c r="J28" s="23">
        <v>50000</v>
      </c>
      <c r="K28" s="23">
        <v>103660</v>
      </c>
      <c r="L28" s="23">
        <v>0</v>
      </c>
      <c r="M28" s="23">
        <v>600000</v>
      </c>
      <c r="N28" s="23">
        <v>642740</v>
      </c>
      <c r="O28" s="24">
        <v>0</v>
      </c>
    </row>
    <row r="29" spans="1:15" s="8" customFormat="1" ht="12">
      <c r="A29" s="85" t="s">
        <v>16</v>
      </c>
      <c r="B29" s="67"/>
      <c r="C29" s="67"/>
      <c r="D29" s="67"/>
      <c r="E29" s="67"/>
      <c r="F29" s="33">
        <f aca="true" t="shared" si="4" ref="F29:O29">SUM(F28:F28)</f>
        <v>1447640</v>
      </c>
      <c r="G29" s="33">
        <f t="shared" si="4"/>
        <v>51240</v>
      </c>
      <c r="H29" s="33">
        <f t="shared" si="4"/>
        <v>153660</v>
      </c>
      <c r="I29" s="33">
        <f t="shared" si="4"/>
        <v>0</v>
      </c>
      <c r="J29" s="33">
        <f t="shared" si="4"/>
        <v>50000</v>
      </c>
      <c r="K29" s="33">
        <f t="shared" si="4"/>
        <v>103660</v>
      </c>
      <c r="L29" s="33">
        <f t="shared" si="4"/>
        <v>0</v>
      </c>
      <c r="M29" s="33">
        <f t="shared" si="4"/>
        <v>600000</v>
      </c>
      <c r="N29" s="33">
        <f t="shared" si="4"/>
        <v>642740</v>
      </c>
      <c r="O29" s="34">
        <f t="shared" si="4"/>
        <v>0</v>
      </c>
    </row>
    <row r="30" spans="1:15" s="8" customFormat="1" ht="35.25" customHeight="1">
      <c r="A30" s="28">
        <v>15</v>
      </c>
      <c r="B30" s="27" t="s">
        <v>48</v>
      </c>
      <c r="C30" s="2" t="s">
        <v>11</v>
      </c>
      <c r="D30" s="22">
        <v>851</v>
      </c>
      <c r="E30" s="26" t="s">
        <v>21</v>
      </c>
      <c r="F30" s="23">
        <f>G30+H30+M30</f>
        <v>980642</v>
      </c>
      <c r="G30" s="23">
        <v>10370</v>
      </c>
      <c r="H30" s="23">
        <f>I30+J30+K30+L30</f>
        <v>449514</v>
      </c>
      <c r="I30" s="23">
        <v>0</v>
      </c>
      <c r="J30" s="23">
        <v>0</v>
      </c>
      <c r="K30" s="23">
        <v>449514</v>
      </c>
      <c r="L30" s="23">
        <v>0</v>
      </c>
      <c r="M30" s="23">
        <v>520758</v>
      </c>
      <c r="N30" s="23">
        <v>0</v>
      </c>
      <c r="O30" s="24">
        <v>0</v>
      </c>
    </row>
    <row r="31" spans="1:15" s="8" customFormat="1" ht="12">
      <c r="A31" s="85" t="s">
        <v>17</v>
      </c>
      <c r="B31" s="67"/>
      <c r="C31" s="67"/>
      <c r="D31" s="67"/>
      <c r="E31" s="67"/>
      <c r="F31" s="33">
        <f aca="true" t="shared" si="5" ref="F31:O31">F30</f>
        <v>980642</v>
      </c>
      <c r="G31" s="33">
        <v>10370</v>
      </c>
      <c r="H31" s="33">
        <f t="shared" si="5"/>
        <v>449514</v>
      </c>
      <c r="I31" s="33">
        <f t="shared" si="5"/>
        <v>0</v>
      </c>
      <c r="J31" s="33">
        <f t="shared" si="5"/>
        <v>0</v>
      </c>
      <c r="K31" s="33">
        <f t="shared" si="5"/>
        <v>449514</v>
      </c>
      <c r="L31" s="33">
        <f t="shared" si="5"/>
        <v>0</v>
      </c>
      <c r="M31" s="33">
        <f t="shared" si="5"/>
        <v>520758</v>
      </c>
      <c r="N31" s="33">
        <f t="shared" si="5"/>
        <v>0</v>
      </c>
      <c r="O31" s="34">
        <f t="shared" si="5"/>
        <v>0</v>
      </c>
    </row>
    <row r="32" spans="1:15" s="8" customFormat="1" ht="52.5" customHeight="1">
      <c r="A32" s="29">
        <v>16</v>
      </c>
      <c r="B32" s="39" t="s">
        <v>34</v>
      </c>
      <c r="C32" s="2" t="s">
        <v>11</v>
      </c>
      <c r="D32" s="30">
        <v>926</v>
      </c>
      <c r="E32" s="30" t="s">
        <v>21</v>
      </c>
      <c r="F32" s="31">
        <f>G32+H32+M32</f>
        <v>672157</v>
      </c>
      <c r="G32" s="31">
        <v>1220</v>
      </c>
      <c r="H32" s="31">
        <f>I32+J32+K32+L32</f>
        <v>175190</v>
      </c>
      <c r="I32" s="31">
        <v>21970</v>
      </c>
      <c r="J32" s="31">
        <v>0</v>
      </c>
      <c r="K32" s="31">
        <v>38370</v>
      </c>
      <c r="L32" s="31">
        <v>114850</v>
      </c>
      <c r="M32" s="31">
        <v>495747</v>
      </c>
      <c r="N32" s="31">
        <v>0</v>
      </c>
      <c r="O32" s="32">
        <v>0</v>
      </c>
    </row>
    <row r="33" spans="1:15" s="8" customFormat="1" ht="12" customHeight="1">
      <c r="A33" s="66" t="s">
        <v>37</v>
      </c>
      <c r="B33" s="67"/>
      <c r="C33" s="67"/>
      <c r="D33" s="67"/>
      <c r="E33" s="67"/>
      <c r="F33" s="35">
        <f>G33+H33+M33+N33+O33</f>
        <v>672157</v>
      </c>
      <c r="G33" s="35">
        <v>1220</v>
      </c>
      <c r="H33" s="61">
        <f>I33+J33+K33+L33</f>
        <v>175190</v>
      </c>
      <c r="I33" s="35">
        <f aca="true" t="shared" si="6" ref="I33:O33">SUM(I32)</f>
        <v>21970</v>
      </c>
      <c r="J33" s="35">
        <v>0</v>
      </c>
      <c r="K33" s="35">
        <f t="shared" si="6"/>
        <v>38370</v>
      </c>
      <c r="L33" s="35">
        <f t="shared" si="6"/>
        <v>114850</v>
      </c>
      <c r="M33" s="35">
        <f t="shared" si="6"/>
        <v>495747</v>
      </c>
      <c r="N33" s="35">
        <f t="shared" si="6"/>
        <v>0</v>
      </c>
      <c r="O33" s="36">
        <f t="shared" si="6"/>
        <v>0</v>
      </c>
    </row>
    <row r="34" spans="1:15" s="62" customFormat="1" ht="15.75" customHeight="1" thickBot="1">
      <c r="A34" s="82" t="s">
        <v>18</v>
      </c>
      <c r="B34" s="65"/>
      <c r="C34" s="65"/>
      <c r="D34" s="65"/>
      <c r="E34" s="65"/>
      <c r="F34" s="37">
        <f>G34+H34+M34+N34+O34</f>
        <v>27462903</v>
      </c>
      <c r="G34" s="37">
        <f>G18+G25+G27+G29+G31+G33</f>
        <v>705777</v>
      </c>
      <c r="H34" s="37">
        <f>I34+J34+K34+L34</f>
        <v>5315105</v>
      </c>
      <c r="I34" s="37">
        <f aca="true" t="shared" si="7" ref="I34:O34">I18+I25+I27+I29+I31+I33</f>
        <v>28053</v>
      </c>
      <c r="J34" s="37">
        <f t="shared" si="7"/>
        <v>169220</v>
      </c>
      <c r="K34" s="37">
        <f t="shared" si="7"/>
        <v>1914901</v>
      </c>
      <c r="L34" s="37">
        <f t="shared" si="7"/>
        <v>3202931</v>
      </c>
      <c r="M34" s="37">
        <f t="shared" si="7"/>
        <v>12850623</v>
      </c>
      <c r="N34" s="37">
        <f t="shared" si="7"/>
        <v>8273544</v>
      </c>
      <c r="O34" s="38">
        <f t="shared" si="7"/>
        <v>317854</v>
      </c>
    </row>
    <row r="35" spans="2:8" s="8" customFormat="1" ht="11.25">
      <c r="B35" s="9"/>
      <c r="F35" s="63"/>
      <c r="G35" s="63"/>
      <c r="H35" s="63"/>
    </row>
    <row r="36" spans="2:8" s="8" customFormat="1" ht="11.25">
      <c r="B36" s="9"/>
      <c r="F36" s="63"/>
      <c r="G36" s="63"/>
      <c r="H36" s="63"/>
    </row>
    <row r="37" spans="2:8" s="8" customFormat="1" ht="11.25">
      <c r="B37" s="9"/>
      <c r="F37" s="63"/>
      <c r="G37" s="63"/>
      <c r="H37" s="63"/>
    </row>
    <row r="38" spans="2:8" s="8" customFormat="1" ht="11.25">
      <c r="B38" s="9"/>
      <c r="F38" s="63"/>
      <c r="G38" s="63"/>
      <c r="H38" s="63"/>
    </row>
    <row r="39" spans="2:8" s="8" customFormat="1" ht="11.25">
      <c r="B39" s="9"/>
      <c r="F39" s="63"/>
      <c r="G39" s="63"/>
      <c r="H39" s="63"/>
    </row>
    <row r="40" spans="2:8" s="8" customFormat="1" ht="11.25">
      <c r="B40" s="9"/>
      <c r="F40" s="63"/>
      <c r="G40" s="63"/>
      <c r="H40" s="63"/>
    </row>
    <row r="41" spans="2:8" s="8" customFormat="1" ht="11.25">
      <c r="B41" s="9"/>
      <c r="F41" s="63"/>
      <c r="G41" s="63"/>
      <c r="H41" s="63"/>
    </row>
    <row r="42" spans="2:8" s="8" customFormat="1" ht="11.25">
      <c r="B42" s="9"/>
      <c r="F42" s="63"/>
      <c r="G42" s="63"/>
      <c r="H42" s="63"/>
    </row>
    <row r="43" spans="2:8" s="8" customFormat="1" ht="11.25">
      <c r="B43" s="9"/>
      <c r="F43" s="63"/>
      <c r="G43" s="63"/>
      <c r="H43" s="63"/>
    </row>
    <row r="44" spans="2:8" s="8" customFormat="1" ht="11.25">
      <c r="B44" s="9"/>
      <c r="F44" s="63"/>
      <c r="G44" s="63"/>
      <c r="H44" s="63"/>
    </row>
    <row r="45" spans="2:8" s="8" customFormat="1" ht="11.25">
      <c r="B45" s="9"/>
      <c r="F45" s="63"/>
      <c r="G45" s="63"/>
      <c r="H45" s="63"/>
    </row>
    <row r="46" spans="2:8" s="8" customFormat="1" ht="11.25">
      <c r="B46" s="9"/>
      <c r="F46" s="63"/>
      <c r="G46" s="63"/>
      <c r="H46" s="63"/>
    </row>
    <row r="47" spans="2:8" s="8" customFormat="1" ht="11.25">
      <c r="B47" s="9"/>
      <c r="F47" s="63"/>
      <c r="G47" s="63"/>
      <c r="H47" s="63"/>
    </row>
    <row r="48" s="8" customFormat="1" ht="11.25">
      <c r="B48" s="9"/>
    </row>
    <row r="49" s="8" customFormat="1" ht="11.25">
      <c r="B49" s="9"/>
    </row>
    <row r="50" s="8" customFormat="1" ht="11.25">
      <c r="B50" s="9"/>
    </row>
    <row r="51" s="8" customFormat="1" ht="11.25">
      <c r="B51" s="9"/>
    </row>
    <row r="52" s="8" customFormat="1" ht="11.25">
      <c r="B52" s="9"/>
    </row>
    <row r="53" s="8" customFormat="1" ht="11.25">
      <c r="B53" s="9"/>
    </row>
    <row r="54" s="8" customFormat="1" ht="11.25">
      <c r="B54" s="9"/>
    </row>
    <row r="55" s="8" customFormat="1" ht="11.25">
      <c r="B55" s="9"/>
    </row>
    <row r="56" s="8" customFormat="1" ht="11.25">
      <c r="B56" s="9"/>
    </row>
    <row r="57" s="8" customFormat="1" ht="11.25">
      <c r="B57" s="9"/>
    </row>
    <row r="58" s="8" customFormat="1" ht="11.25">
      <c r="B58" s="9"/>
    </row>
    <row r="59" s="8" customFormat="1" ht="11.25">
      <c r="B59" s="9"/>
    </row>
    <row r="60" s="8" customFormat="1" ht="11.25">
      <c r="B60" s="9"/>
    </row>
    <row r="61" s="8" customFormat="1" ht="11.25">
      <c r="B61" s="9"/>
    </row>
    <row r="62" s="8" customFormat="1" ht="11.25">
      <c r="B62" s="9"/>
    </row>
    <row r="63" s="8" customFormat="1" ht="11.25">
      <c r="B63" s="9"/>
    </row>
    <row r="64" s="8" customFormat="1" ht="11.25">
      <c r="B64" s="9"/>
    </row>
    <row r="65" s="8" customFormat="1" ht="11.25">
      <c r="B65" s="9"/>
    </row>
    <row r="66" s="8" customFormat="1" ht="11.25">
      <c r="B66" s="9"/>
    </row>
    <row r="67" s="8" customFormat="1" ht="11.25">
      <c r="B67" s="9"/>
    </row>
    <row r="68" s="8" customFormat="1" ht="11.25">
      <c r="B68" s="9"/>
    </row>
    <row r="69" s="8" customFormat="1" ht="11.25">
      <c r="B69" s="9"/>
    </row>
    <row r="70" s="8" customFormat="1" ht="11.25">
      <c r="B70" s="9"/>
    </row>
    <row r="71" s="8" customFormat="1" ht="11.25">
      <c r="B71" s="9"/>
    </row>
    <row r="72" s="8" customFormat="1" ht="11.25">
      <c r="B72" s="9"/>
    </row>
    <row r="73" s="8" customFormat="1" ht="11.25">
      <c r="B73" s="9"/>
    </row>
    <row r="74" s="8" customFormat="1" ht="11.25">
      <c r="B74" s="9"/>
    </row>
    <row r="75" s="8" customFormat="1" ht="11.25">
      <c r="B75" s="9"/>
    </row>
    <row r="76" s="8" customFormat="1" ht="11.25">
      <c r="B76" s="9"/>
    </row>
    <row r="77" s="8" customFormat="1" ht="11.25">
      <c r="B77" s="9"/>
    </row>
    <row r="78" s="8" customFormat="1" ht="11.25">
      <c r="B78" s="9"/>
    </row>
    <row r="79" s="8" customFormat="1" ht="11.25">
      <c r="B79" s="9"/>
    </row>
    <row r="80" s="8" customFormat="1" ht="11.25">
      <c r="B80" s="9"/>
    </row>
    <row r="81" s="8" customFormat="1" ht="11.25">
      <c r="B81" s="9"/>
    </row>
    <row r="82" s="8" customFormat="1" ht="11.25">
      <c r="B82" s="9"/>
    </row>
    <row r="83" s="8" customFormat="1" ht="11.25">
      <c r="B83" s="9"/>
    </row>
    <row r="84" s="8" customFormat="1" ht="11.25">
      <c r="B84" s="9"/>
    </row>
    <row r="85" s="8" customFormat="1" ht="11.25">
      <c r="B85" s="9"/>
    </row>
    <row r="86" s="8" customFormat="1" ht="11.25">
      <c r="B86" s="9"/>
    </row>
    <row r="87" s="8" customFormat="1" ht="11.25">
      <c r="B87" s="9"/>
    </row>
    <row r="88" s="8" customFormat="1" ht="11.25">
      <c r="B88" s="9"/>
    </row>
    <row r="89" s="8" customFormat="1" ht="11.25">
      <c r="B89" s="9"/>
    </row>
    <row r="90" s="8" customFormat="1" ht="11.25">
      <c r="B90" s="9"/>
    </row>
    <row r="91" s="8" customFormat="1" ht="11.25">
      <c r="B91" s="9"/>
    </row>
    <row r="92" s="8" customFormat="1" ht="11.25">
      <c r="B92" s="9"/>
    </row>
    <row r="93" s="8" customFormat="1" ht="11.25">
      <c r="B93" s="9"/>
    </row>
    <row r="94" s="8" customFormat="1" ht="11.25">
      <c r="B94" s="9"/>
    </row>
    <row r="95" s="8" customFormat="1" ht="11.25">
      <c r="B95" s="9"/>
    </row>
    <row r="96" s="8" customFormat="1" ht="11.25">
      <c r="B96" s="9"/>
    </row>
    <row r="97" s="8" customFormat="1" ht="11.25">
      <c r="B97" s="9"/>
    </row>
    <row r="98" s="8" customFormat="1" ht="11.25">
      <c r="B98" s="9"/>
    </row>
    <row r="99" s="8" customFormat="1" ht="11.25">
      <c r="B99" s="9"/>
    </row>
    <row r="100" s="8" customFormat="1" ht="11.25">
      <c r="B100" s="9"/>
    </row>
    <row r="101" s="8" customFormat="1" ht="11.25">
      <c r="B101" s="9"/>
    </row>
    <row r="102" s="8" customFormat="1" ht="11.25">
      <c r="B102" s="9"/>
    </row>
    <row r="103" s="8" customFormat="1" ht="11.25">
      <c r="B103" s="9"/>
    </row>
    <row r="104" s="8" customFormat="1" ht="11.25">
      <c r="B104" s="9"/>
    </row>
    <row r="105" s="8" customFormat="1" ht="11.25">
      <c r="B105" s="9"/>
    </row>
    <row r="106" s="8" customFormat="1" ht="11.25">
      <c r="B106" s="9"/>
    </row>
    <row r="107" s="8" customFormat="1" ht="11.25">
      <c r="B107" s="9"/>
    </row>
    <row r="108" s="8" customFormat="1" ht="11.25">
      <c r="B108" s="9"/>
    </row>
    <row r="109" s="8" customFormat="1" ht="11.25">
      <c r="B109" s="9"/>
    </row>
    <row r="110" s="8" customFormat="1" ht="11.25">
      <c r="B110" s="9"/>
    </row>
    <row r="111" s="8" customFormat="1" ht="11.25">
      <c r="B111" s="9"/>
    </row>
    <row r="112" s="8" customFormat="1" ht="11.25">
      <c r="B112" s="9"/>
    </row>
    <row r="113" s="8" customFormat="1" ht="11.25">
      <c r="B113" s="9"/>
    </row>
    <row r="114" s="8" customFormat="1" ht="11.25">
      <c r="B114" s="9"/>
    </row>
    <row r="115" s="8" customFormat="1" ht="11.25">
      <c r="B115" s="9"/>
    </row>
    <row r="116" s="8" customFormat="1" ht="11.25">
      <c r="B116" s="9"/>
    </row>
    <row r="117" s="8" customFormat="1" ht="11.25">
      <c r="B117" s="9"/>
    </row>
    <row r="118" s="8" customFormat="1" ht="11.25">
      <c r="B118" s="9"/>
    </row>
    <row r="119" s="8" customFormat="1" ht="11.25">
      <c r="B119" s="9"/>
    </row>
    <row r="120" s="8" customFormat="1" ht="11.25">
      <c r="B120" s="9"/>
    </row>
    <row r="121" s="8" customFormat="1" ht="11.25">
      <c r="B121" s="9"/>
    </row>
    <row r="122" s="8" customFormat="1" ht="11.25">
      <c r="B122" s="9"/>
    </row>
    <row r="123" s="8" customFormat="1" ht="11.25">
      <c r="B123" s="9"/>
    </row>
    <row r="124" s="8" customFormat="1" ht="11.25">
      <c r="B124" s="9"/>
    </row>
    <row r="125" s="8" customFormat="1" ht="11.25">
      <c r="B125" s="9"/>
    </row>
    <row r="126" s="8" customFormat="1" ht="11.25">
      <c r="B126" s="9"/>
    </row>
    <row r="127" s="8" customFormat="1" ht="11.25">
      <c r="B127" s="9"/>
    </row>
    <row r="128" s="8" customFormat="1" ht="11.25">
      <c r="B128" s="9"/>
    </row>
    <row r="129" s="8" customFormat="1" ht="11.25">
      <c r="B129" s="9"/>
    </row>
    <row r="130" s="8" customFormat="1" ht="11.25">
      <c r="B130" s="9"/>
    </row>
    <row r="131" s="8" customFormat="1" ht="11.25">
      <c r="B131" s="9"/>
    </row>
    <row r="132" s="8" customFormat="1" ht="11.25">
      <c r="B132" s="9"/>
    </row>
    <row r="133" s="8" customFormat="1" ht="11.25">
      <c r="B133" s="9"/>
    </row>
    <row r="134" s="8" customFormat="1" ht="11.25">
      <c r="B134" s="9"/>
    </row>
    <row r="135" s="8" customFormat="1" ht="11.25">
      <c r="B135" s="9"/>
    </row>
    <row r="136" s="8" customFormat="1" ht="11.25">
      <c r="B136" s="9"/>
    </row>
    <row r="137" s="8" customFormat="1" ht="11.25">
      <c r="B137" s="9"/>
    </row>
    <row r="138" s="8" customFormat="1" ht="11.25">
      <c r="B138" s="9"/>
    </row>
    <row r="139" s="8" customFormat="1" ht="11.25">
      <c r="B139" s="9"/>
    </row>
    <row r="140" s="8" customFormat="1" ht="11.25">
      <c r="B140" s="9"/>
    </row>
    <row r="141" s="8" customFormat="1" ht="11.25">
      <c r="B141" s="9"/>
    </row>
    <row r="142" s="8" customFormat="1" ht="11.25">
      <c r="B142" s="9"/>
    </row>
    <row r="143" s="8" customFormat="1" ht="11.25">
      <c r="B143" s="9"/>
    </row>
    <row r="144" s="8" customFormat="1" ht="11.25">
      <c r="B144" s="9"/>
    </row>
    <row r="145" s="8" customFormat="1" ht="11.25">
      <c r="B145" s="9"/>
    </row>
    <row r="146" s="8" customFormat="1" ht="11.25">
      <c r="B146" s="9"/>
    </row>
    <row r="147" s="8" customFormat="1" ht="11.25">
      <c r="B147" s="9"/>
    </row>
    <row r="148" s="8" customFormat="1" ht="11.25">
      <c r="B148" s="9"/>
    </row>
    <row r="149" s="8" customFormat="1" ht="11.25">
      <c r="B149" s="9"/>
    </row>
    <row r="150" s="8" customFormat="1" ht="11.25">
      <c r="B150" s="9"/>
    </row>
    <row r="151" s="8" customFormat="1" ht="11.25">
      <c r="B151" s="9"/>
    </row>
    <row r="152" s="8" customFormat="1" ht="11.25">
      <c r="B152" s="9"/>
    </row>
    <row r="153" s="8" customFormat="1" ht="11.25">
      <c r="B153" s="9"/>
    </row>
    <row r="154" s="8" customFormat="1" ht="11.25">
      <c r="B154" s="9"/>
    </row>
    <row r="155" s="8" customFormat="1" ht="11.25">
      <c r="B155" s="9"/>
    </row>
    <row r="156" s="8" customFormat="1" ht="11.25">
      <c r="B156" s="9"/>
    </row>
    <row r="157" s="8" customFormat="1" ht="11.25">
      <c r="B157" s="9"/>
    </row>
    <row r="158" s="8" customFormat="1" ht="11.25">
      <c r="B158" s="9"/>
    </row>
    <row r="159" s="8" customFormat="1" ht="11.25">
      <c r="B159" s="9"/>
    </row>
    <row r="160" s="8" customFormat="1" ht="11.25">
      <c r="B160" s="9"/>
    </row>
    <row r="161" s="8" customFormat="1" ht="11.25">
      <c r="B161" s="9"/>
    </row>
    <row r="162" s="8" customFormat="1" ht="11.25">
      <c r="B162" s="9"/>
    </row>
    <row r="163" s="8" customFormat="1" ht="11.25">
      <c r="B163" s="9"/>
    </row>
    <row r="164" s="8" customFormat="1" ht="11.25">
      <c r="B164" s="9"/>
    </row>
  </sheetData>
  <mergeCells count="26">
    <mergeCell ref="A6:O6"/>
    <mergeCell ref="M1:O1"/>
    <mergeCell ref="M2:O2"/>
    <mergeCell ref="M3:O3"/>
    <mergeCell ref="M4:O4"/>
    <mergeCell ref="A34:E34"/>
    <mergeCell ref="C7:C8"/>
    <mergeCell ref="H7:H8"/>
    <mergeCell ref="A31:E31"/>
    <mergeCell ref="A29:E29"/>
    <mergeCell ref="A27:E27"/>
    <mergeCell ref="G7:G8"/>
    <mergeCell ref="A25:E25"/>
    <mergeCell ref="A18:E18"/>
    <mergeCell ref="F7:F8"/>
    <mergeCell ref="I7:L7"/>
    <mergeCell ref="O7:O8"/>
    <mergeCell ref="M7:M8"/>
    <mergeCell ref="N7:N8"/>
    <mergeCell ref="A33:E33"/>
    <mergeCell ref="A7:A8"/>
    <mergeCell ref="B7:B8"/>
    <mergeCell ref="D7:D8"/>
    <mergeCell ref="E7:E8"/>
    <mergeCell ref="B13:B15"/>
    <mergeCell ref="A13:A15"/>
  </mergeCells>
  <printOptions horizontalCentered="1"/>
  <pageMargins left="0.31496062992125984" right="0.3937007874015748" top="0.31496062992125984" bottom="0.5511811023622047" header="0.2362204724409449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UGNowa Słupia</cp:lastModifiedBy>
  <cp:lastPrinted>2005-12-22T08:24:19Z</cp:lastPrinted>
  <dcterms:created xsi:type="dcterms:W3CDTF">2004-11-16T09:43:19Z</dcterms:created>
  <dcterms:modified xsi:type="dcterms:W3CDTF">2006-01-02T13:18:07Z</dcterms:modified>
  <cp:category/>
  <cp:version/>
  <cp:contentType/>
  <cp:contentStatus/>
</cp:coreProperties>
</file>